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eifert.JMFA\Documents\Roy\Gunsmithing\"/>
    </mc:Choice>
  </mc:AlternateContent>
  <xr:revisionPtr revIDLastSave="0" documentId="13_ncr:1_{3E8EE919-B643-42CA-BFE1-F9903C8481EC}" xr6:coauthVersionLast="45" xr6:coauthVersionMax="45" xr10:uidLastSave="{00000000-0000-0000-0000-000000000000}"/>
  <bookViews>
    <workbookView xWindow="-120" yWindow="-120" windowWidth="19440" windowHeight="15000" xr2:uid="{5839C083-4F9B-4BE0-BF15-34E6CD36CF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5" i="1" l="1"/>
  <c r="D6" i="1" s="1"/>
  <c r="D11" i="1" s="1"/>
  <c r="D13" i="1" s="1"/>
  <c r="D3" i="1"/>
  <c r="D2" i="1"/>
  <c r="D7" i="1" l="1"/>
  <c r="D9" i="1" s="1"/>
  <c r="D14" i="1" s="1"/>
</calcChain>
</file>

<file path=xl/sharedStrings.xml><?xml version="1.0" encoding="utf-8"?>
<sst xmlns="http://schemas.openxmlformats.org/spreadsheetml/2006/main" count="44" uniqueCount="44">
  <si>
    <t>Front sight diameter</t>
  </si>
  <si>
    <t>Rear sight diameter</t>
  </si>
  <si>
    <t>Rear sight range/3</t>
  </si>
  <si>
    <t>FSD</t>
  </si>
  <si>
    <t>RSD</t>
  </si>
  <si>
    <t>RSR</t>
  </si>
  <si>
    <t>RSR/3</t>
  </si>
  <si>
    <t>RSH</t>
  </si>
  <si>
    <t>Ramp</t>
  </si>
  <si>
    <t>FSH</t>
  </si>
  <si>
    <t>Diameter of barrel at front sight / 2</t>
  </si>
  <si>
    <t>Diameter of barrel at rear sight / 2</t>
  </si>
  <si>
    <t>Range of rear sight (folding rear sight)</t>
  </si>
  <si>
    <t xml:space="preserve"> http://www.marblearms.com/rear-sights.html</t>
  </si>
  <si>
    <t>High range - low range / 3</t>
  </si>
  <si>
    <t>RSR/3+low range+RSD</t>
  </si>
  <si>
    <t>RSH-RSD</t>
  </si>
  <si>
    <t>FSHR</t>
  </si>
  <si>
    <t>Bottom of ramp to bottom of dovetail</t>
  </si>
  <si>
    <r>
      <t>1.</t>
    </r>
    <r>
      <rPr>
        <sz val="11"/>
        <color theme="1"/>
        <rFont val="Calibri"/>
        <family val="2"/>
        <scheme val="minor"/>
      </rPr>
      <t>  Measure the diameter of the barrel at the point where the rear sight is going to be installed</t>
    </r>
  </si>
  <si>
    <t>and at the point where the front sight is going to be installed (example: .870" rear sight and .616" front sight).</t>
  </si>
  <si>
    <r>
      <t>2.</t>
    </r>
    <r>
      <rPr>
        <sz val="11"/>
        <color theme="1"/>
        <rFont val="Calibri"/>
        <family val="2"/>
        <scheme val="minor"/>
      </rPr>
      <t>  Divide the diameters by 2 (example: .870” / 2 = .435” and .616" / 2 = .308").</t>
    </r>
  </si>
  <si>
    <r>
      <t>3.</t>
    </r>
    <r>
      <rPr>
        <sz val="11"/>
        <color theme="1"/>
        <rFont val="Calibri"/>
        <family val="2"/>
        <scheme val="minor"/>
      </rPr>
      <t>  Check the rear sight height adjustment chart.  You want to be about 1/3 up from bottom adjustment.</t>
    </r>
  </si>
  <si>
    <t xml:space="preserve">Using a folding leaf sight #95 adjusts from .320" to .420".  Total adjustment is .100".   Divide .100" / 3 = .033". </t>
  </si>
  <si>
    <t>Add the .033" to the lowest adjustment height (which is .320") and you come up with .353".  This is 1/3 up from bottom adjustment.</t>
  </si>
  <si>
    <r>
      <t>4.</t>
    </r>
    <r>
      <rPr>
        <sz val="11"/>
        <color theme="1"/>
        <rFont val="Calibri"/>
        <family val="2"/>
        <scheme val="minor"/>
      </rPr>
      <t>  Add the 1/3 adjustment to the center line distance (example: .353" + .435" = .788").</t>
    </r>
  </si>
  <si>
    <r>
      <t>5.</t>
    </r>
    <r>
      <rPr>
        <sz val="11"/>
        <color theme="1"/>
        <rFont val="Calibri"/>
        <family val="2"/>
        <scheme val="minor"/>
      </rPr>
      <t>  Subtract the front sight center line figure from the value obtained in step 4 (example: .788" - .308" = .480").</t>
    </r>
  </si>
  <si>
    <r>
      <t>6.</t>
    </r>
    <r>
      <rPr>
        <sz val="11"/>
        <color theme="1"/>
        <rFont val="Calibri"/>
        <family val="2"/>
        <scheme val="minor"/>
      </rPr>
      <t xml:space="preserve">  You need a combination of front ramp and front sight with the height of .480”.  Ramps are measured from the base to the bottom of the dovetails.  </t>
    </r>
  </si>
  <si>
    <t>Front sights are measured from the bottom of the dovetail to the top of the bead.</t>
  </si>
  <si>
    <r>
      <t>7.</t>
    </r>
    <r>
      <rPr>
        <sz val="11"/>
        <color theme="1"/>
        <rFont val="Calibri"/>
        <family val="2"/>
        <scheme val="minor"/>
      </rPr>
      <t>  Or you could go with a front sight height of .588".  .495" (height need from top of barrel to top of sight) + .093" (which is the depth of the dovetail cut in barrel).</t>
    </r>
  </si>
  <si>
    <t>Marlin front sight ramp measures .125" thick.  Subtract ramp thickness from the step 5 value to obtain sight height (.480 - .125 = .355)</t>
  </si>
  <si>
    <t>FSHR-Ramp=front sight height with 0-degree angle of departure</t>
  </si>
  <si>
    <t>LOSD</t>
  </si>
  <si>
    <t>AOD</t>
  </si>
  <si>
    <t>Angle of departure</t>
  </si>
  <si>
    <t>Distance to cross the line of sight in inches</t>
  </si>
  <si>
    <t>RSFS</t>
  </si>
  <si>
    <t>Distance between rear sight and front sight, inches</t>
  </si>
  <si>
    <t>FSHC</t>
  </si>
  <si>
    <t>Change in front sight height</t>
  </si>
  <si>
    <t>New front sight height</t>
  </si>
  <si>
    <t>NFSH</t>
  </si>
  <si>
    <t>Front Sight Height Calculator with Angle of Departure</t>
  </si>
  <si>
    <t>Rear Sight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</si>
</sst>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1" applyProtection="1"/>
    <xf numFmtId="164" fontId="2" fillId="0" borderId="0" xfId="0" applyNumberFormat="1" applyFont="1" applyProtection="1">
      <protection locked="0"/>
    </xf>
    <xf numFmtId="164" fontId="0" fillId="0" borderId="0" xfId="0" applyNumberFormat="1" applyProtection="1"/>
    <xf numFmtId="0" fontId="0" fillId="0" borderId="0" xfId="0" applyFont="1" applyAlignment="1" applyProtection="1">
      <alignment horizontal="left" vertical="center" indent="5"/>
    </xf>
    <xf numFmtId="0" fontId="0" fillId="0" borderId="0" xfId="0" applyFont="1" applyProtection="1"/>
    <xf numFmtId="1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6" fontId="0" fillId="0" borderId="0" xfId="0" applyNumberFormat="1"/>
    <xf numFmtId="0" fontId="3" fillId="0" borderId="0" xfId="0" applyFo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152400</xdr:rowOff>
        </xdr:from>
        <xdr:to>
          <xdr:col>9</xdr:col>
          <xdr:colOff>333375</xdr:colOff>
          <xdr:row>20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blearms.com/rear-sights.html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0F3-8731-4B01-A844-F7F1FCFF5D8E}">
  <dimension ref="A1:R36"/>
  <sheetViews>
    <sheetView tabSelected="1" workbookViewId="0">
      <selection activeCell="C2" sqref="C2"/>
    </sheetView>
  </sheetViews>
  <sheetFormatPr defaultRowHeight="15" x14ac:dyDescent="0.25"/>
  <cols>
    <col min="2" max="2" width="10.28515625" customWidth="1"/>
    <col min="5" max="5" width="10.140625" customWidth="1"/>
  </cols>
  <sheetData>
    <row r="1" spans="1:18" s="2" customFormat="1" x14ac:dyDescent="0.25">
      <c r="A1" s="12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 t="s">
        <v>0</v>
      </c>
      <c r="B2" s="3"/>
      <c r="C2" s="5">
        <v>0.61599999999999999</v>
      </c>
      <c r="D2" s="6">
        <f>C2/2</f>
        <v>0.308</v>
      </c>
      <c r="E2" s="3" t="s">
        <v>3</v>
      </c>
      <c r="F2" s="3" t="s">
        <v>10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3" t="s">
        <v>1</v>
      </c>
      <c r="B3" s="3"/>
      <c r="C3" s="5">
        <v>0.87</v>
      </c>
      <c r="D3" s="6">
        <f>C3/2</f>
        <v>0.435</v>
      </c>
      <c r="E3" s="3" t="s">
        <v>4</v>
      </c>
      <c r="F3" s="3" t="s">
        <v>11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 t="s">
        <v>43</v>
      </c>
      <c r="B4" s="3"/>
      <c r="C4" s="5">
        <v>0.28199999999999997</v>
      </c>
      <c r="D4" s="5">
        <v>0.45300000000000001</v>
      </c>
      <c r="E4" s="3" t="s">
        <v>5</v>
      </c>
      <c r="F4" s="3" t="s">
        <v>12</v>
      </c>
      <c r="G4" s="3"/>
      <c r="H4" s="3"/>
      <c r="I4" s="3"/>
      <c r="J4" s="4" t="s">
        <v>13</v>
      </c>
      <c r="K4" s="3"/>
      <c r="L4" s="3"/>
      <c r="M4" s="3"/>
      <c r="N4" s="3"/>
      <c r="O4" s="3"/>
      <c r="P4" s="3"/>
      <c r="Q4" s="3"/>
      <c r="R4" s="3"/>
    </row>
    <row r="5" spans="1:18" x14ac:dyDescent="0.25">
      <c r="A5" s="3" t="s">
        <v>2</v>
      </c>
      <c r="B5" s="3"/>
      <c r="C5" s="6"/>
      <c r="D5" s="6">
        <f>(D4-C4)/3</f>
        <v>5.7000000000000016E-2</v>
      </c>
      <c r="E5" s="3" t="s">
        <v>6</v>
      </c>
      <c r="F5" s="3" t="s">
        <v>14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3"/>
      <c r="B6" s="3"/>
      <c r="C6" s="6"/>
      <c r="D6" s="6">
        <f>C4+D5+D3</f>
        <v>0.77400000000000002</v>
      </c>
      <c r="E6" s="3" t="s">
        <v>7</v>
      </c>
      <c r="F6" s="3" t="s">
        <v>15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3"/>
      <c r="B7" s="3"/>
      <c r="C7" s="6"/>
      <c r="D7" s="6">
        <f>D6-D2</f>
        <v>0.46600000000000003</v>
      </c>
      <c r="E7" s="3" t="s">
        <v>17</v>
      </c>
      <c r="F7" s="3" t="s">
        <v>16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3"/>
      <c r="B8" s="3"/>
      <c r="C8" s="6"/>
      <c r="D8" s="5">
        <v>0.125</v>
      </c>
      <c r="E8" s="3" t="s">
        <v>8</v>
      </c>
      <c r="F8" s="3" t="s">
        <v>18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3"/>
      <c r="B9" s="3"/>
      <c r="C9" s="6"/>
      <c r="D9" s="6">
        <f>D7-D8</f>
        <v>0.34100000000000003</v>
      </c>
      <c r="E9" s="3" t="s">
        <v>9</v>
      </c>
      <c r="F9" s="3" t="s">
        <v>31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3"/>
      <c r="B10" s="3"/>
      <c r="C10" s="3"/>
      <c r="D10" s="9">
        <f>13*36</f>
        <v>468</v>
      </c>
      <c r="E10" s="3" t="s">
        <v>32</v>
      </c>
      <c r="F10" s="3" t="s">
        <v>35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3"/>
      <c r="B11" s="3"/>
      <c r="C11" s="3"/>
      <c r="D11" s="11">
        <f>DEGREES(ATAN(D6/D10))</f>
        <v>9.4758318184849907E-2</v>
      </c>
      <c r="E11" s="3" t="s">
        <v>33</v>
      </c>
      <c r="F11" s="3" t="s">
        <v>34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3"/>
      <c r="B12" s="3"/>
      <c r="C12" s="3"/>
      <c r="D12" s="10">
        <v>20</v>
      </c>
      <c r="E12" s="3" t="s">
        <v>36</v>
      </c>
      <c r="F12" s="3" t="s">
        <v>37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3"/>
      <c r="B13" s="3"/>
      <c r="C13" s="3"/>
      <c r="D13" s="6">
        <f>SIN(RADIANS(D11))*20</f>
        <v>3.3076877840898446E-2</v>
      </c>
      <c r="E13" s="3" t="s">
        <v>38</v>
      </c>
      <c r="F13" s="3" t="s">
        <v>39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3"/>
      <c r="B14" s="3"/>
      <c r="C14" s="3"/>
      <c r="D14" s="6">
        <f>D9-D13</f>
        <v>0.30792312215910156</v>
      </c>
      <c r="E14" s="3" t="s">
        <v>41</v>
      </c>
      <c r="F14" s="3" t="s">
        <v>40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3"/>
      <c r="B15" s="3"/>
      <c r="C15" s="3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3"/>
      <c r="B16" s="3"/>
      <c r="C16" s="3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/>
      <c r="B17" s="3"/>
      <c r="C17" s="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/>
      <c r="B18" s="3"/>
      <c r="C18" s="3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x14ac:dyDescent="0.25">
      <c r="A22" s="7" t="s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1" customFormat="1" x14ac:dyDescent="0.25">
      <c r="A23" s="7"/>
      <c r="B23" s="8" t="s">
        <v>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s="1" customFormat="1" x14ac:dyDescent="0.25">
      <c r="A24" s="7" t="s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1" customFormat="1" x14ac:dyDescent="0.25">
      <c r="A25" s="7" t="s">
        <v>22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s="1" customFormat="1" x14ac:dyDescent="0.25">
      <c r="A26" s="7"/>
      <c r="B26" s="8" t="s">
        <v>23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s="1" customFormat="1" x14ac:dyDescent="0.25">
      <c r="A27" s="7"/>
      <c r="B27" s="8" t="s">
        <v>24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1" customFormat="1" x14ac:dyDescent="0.25">
      <c r="A28" s="7" t="s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s="1" customFormat="1" x14ac:dyDescent="0.25">
      <c r="A29" s="7" t="s">
        <v>26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s="1" customFormat="1" x14ac:dyDescent="0.25">
      <c r="A30" s="7" t="s">
        <v>27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s="1" customFormat="1" x14ac:dyDescent="0.25">
      <c r="A31" s="7"/>
      <c r="B31" s="8" t="s">
        <v>28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1" customFormat="1" x14ac:dyDescent="0.25">
      <c r="A32" s="7"/>
      <c r="B32" s="8" t="s">
        <v>30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1" customFormat="1" x14ac:dyDescent="0.25">
      <c r="A33" s="7" t="s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</sheetData>
  <sheetProtection algorithmName="SHA-512" hashValue="M44KC+hbT3cBoBmruM/VnLVrOtbctuQI0B9TQfxvKiLaJW9cY/Iz30ruBCd3PVTRvK4m4ElJcf3VaiLqUhknfw==" saltValue="lKZQSFXXfjPelbUQzgvuyg==" spinCount="100000" sheet="1" objects="1" scenarios="1" selectLockedCells="1"/>
  <hyperlinks>
    <hyperlink ref="J4" r:id="rId1" xr:uid="{A7218410-0775-4836-B729-710A462D93EE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2" shapeId="1026" r:id="rId5">
          <objectPr defaultSize="0" r:id="rId6">
            <anchor moveWithCells="1">
              <from>
                <xdr:col>1</xdr:col>
                <xdr:colOff>19050</xdr:colOff>
                <xdr:row>15</xdr:row>
                <xdr:rowOff>152400</xdr:rowOff>
              </from>
              <to>
                <xdr:col>9</xdr:col>
                <xdr:colOff>333375</xdr:colOff>
                <xdr:row>20</xdr:row>
                <xdr:rowOff>9525</xdr:rowOff>
              </to>
            </anchor>
          </objectPr>
        </oleObject>
      </mc:Choice>
      <mc:Fallback>
        <oleObject progId="CorelDRAW.Graphic.12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Seifert</dc:creator>
  <cp:lastModifiedBy>Roy Seifert</cp:lastModifiedBy>
  <dcterms:created xsi:type="dcterms:W3CDTF">2020-05-21T13:53:50Z</dcterms:created>
  <dcterms:modified xsi:type="dcterms:W3CDTF">2020-06-04T14:14:18Z</dcterms:modified>
</cp:coreProperties>
</file>